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1048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<sst xmlns="http://schemas.openxmlformats.org/spreadsheetml/2006/main" count="173" uniqueCount="68">
  <si>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</si>
  <si>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</si>
  <si>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</si>
  <si>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</si>
  <si>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</si>
  <si>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</si>
  <si>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</si>
  <si>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</si>
  <si>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</si>
  <si>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</si>
  <si>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</si>
  <si>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</si>
  <si>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</si>
  <si>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</si>
  <si>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LABORATOR 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</si>
  <si>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</si>
  <si>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</si>
  <si>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</si>
  <si>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</si>
  <si>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</si>
  <si>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</si>
  <si>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Mandrutiu Mihaela-Eco MF</t>
  </si>
  <si>
    <t>Dr. Petruta Marcela-Eco MF</t>
  </si>
  <si>
    <t>Spitalul Municipal Blaj-Eco Clinice</t>
  </si>
  <si>
    <t>SC Tutti Sat-Eco Clinice</t>
  </si>
  <si>
    <t>SC Terra Aster SRL- Radiologie</t>
  </si>
  <si>
    <t>SC Terra Aster SRL- Eco Clinice</t>
  </si>
  <si>
    <t>SC Hiperdia SA Brasov-Scintigrafie</t>
  </si>
  <si>
    <t>SC Gamma MedicalSRL-Scintigrafie</t>
  </si>
  <si>
    <t>2</t>
  </si>
  <si>
    <t>3</t>
  </si>
  <si>
    <t xml:space="preserve"> POTRIVIT PREVEDERILOR ORDINULUI NR. 196/139/2017</t>
  </si>
  <si>
    <t>Dr. Malinescu Daniela-Eco MF</t>
  </si>
  <si>
    <t>Spitalul Orasenesc Cimpeni-Eco Clinice</t>
  </si>
  <si>
    <t>Phoenix Imagistic SA</t>
  </si>
  <si>
    <t>X</t>
  </si>
  <si>
    <t>Spitalul Orasenesc Cugir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</si>
  <si>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</si>
  <si>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</si>
  <si>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</si>
  <si>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</si>
  <si>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</si>
  <si>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</si>
  <si>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</si>
  <si>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</si>
  <si>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</si>
  <si>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</si>
  <si>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</si>
  <si>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</si>
  <si>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</si>
  <si>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</si>
  <si>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t>SEPTEMBRIE 2017</t>
  </si>
  <si>
    <t>OCTOMBRIE 2017</t>
  </si>
  <si>
    <t xml:space="preserve">VALOARE CONTRACT SEPTEMBRIE - OCTOMBRIE 2017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</si>
  <si>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0,664162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</si>
  <si>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</si>
  <si>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10,238333 lei</t>
    </r>
  </si>
  <si>
    <t>valoarea unui punct pentru criteriul de evaluare a resurselor =
 0,6011589 lei</t>
  </si>
  <si>
    <t>valoarea unui punct pentru criteriul de evaluare a resurselor =
 4,9107877 lei</t>
  </si>
  <si>
    <t>4=2+3</t>
  </si>
  <si>
    <t>PENTRU PERIOADA SEPTEMBRIE-OCTOMBRIE 2017</t>
  </si>
  <si>
    <t xml:space="preserve">SITUATIA PRIVIND VALOAREA SUPLIMENTATA - SERVICII PARACLINICE DE RADIOLOGIE SI IMAGISTICA MEDICALA  </t>
  </si>
  <si>
    <t xml:space="preserve">VALOARE SUPLIMENTATA SEPTEMBRIE-OCTOMBRIE 2017 (lei) </t>
  </si>
  <si>
    <t>SITUATIA PRIVIND VALOAREA SUPLIMENTATA - SERVICII PARACLINICE-ANATOMIE PATOLOGICA  PTR. PERIOADA SEPTEMBRIE-OCTOMBRIE 2017</t>
  </si>
  <si>
    <t>SITUATIA PRIVIND VALOAREA SUPLIMENTATA - SERVICII PARACLINICE DE LABORATOR  PTR. PERIOADA SEPTEMBRIE-OCTOMBRIE 2017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</si>
  <si>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2,282398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</si>
  <si>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6,135411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</si>
  <si>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1,361938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</si>
</sst>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8" fillId="0" borderId="11" xfId="55" applyNumberFormat="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171" fontId="8" fillId="0" borderId="7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0" fontId="0" fillId="0" borderId="11" xfId="0" applyBorder="1" applyAlignment="1">
      <alignment horizontal="center" vertical="center" wrapText="1"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4" fontId="12" fillId="0" borderId="7" xfId="56" applyNumberFormat="1" applyFont="1" applyFill="1" applyBorder="1" applyAlignment="1">
      <alignment horizontal="right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8" fillId="0" borderId="7" xfId="56" applyNumberFormat="1" applyFont="1" applyFill="1" applyBorder="1" applyAlignment="1">
      <alignment horizontal="right"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1" fontId="12" fillId="0" borderId="7" xfId="57" applyNumberFormat="1" applyFont="1" applyFill="1" applyBorder="1" applyAlignment="1">
      <alignment vertical="center" wrapText="1"/>
      <protection/>
    </xf>
    <xf numFmtId="4" fontId="9" fillId="0" borderId="7" xfId="42" applyNumberFormat="1" applyFont="1" applyFill="1" applyBorder="1" applyAlignment="1">
      <alignment horizontal="right" vertical="center" wrapText="1"/>
    </xf>
    <xf numFmtId="4" fontId="8" fillId="0" borderId="7" xfId="42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2" fillId="0" borderId="7" xfId="0" applyNumberFormat="1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8" fillId="0" borderId="12" xfId="42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8" fillId="0" borderId="12" xfId="42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9" fillId="0" borderId="15" xfId="42" applyNumberFormat="1" applyFont="1" applyFill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" fontId="9" fillId="0" borderId="21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9" fillId="0" borderId="12" xfId="42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/>
    </xf>
    <xf numFmtId="49" fontId="8" fillId="0" borderId="12" xfId="56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" fontId="9" fillId="0" borderId="12" xfId="56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2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4" fontId="8" fillId="0" borderId="12" xfId="56" applyNumberFormat="1" applyFont="1" applyFill="1" applyBorder="1" applyAlignment="1">
      <alignment horizontal="center" vertical="center" wrapText="1"/>
      <protection/>
    </xf>
    <xf numFmtId="4" fontId="8" fillId="0" borderId="14" xfId="56" applyNumberFormat="1" applyFont="1" applyFill="1" applyBorder="1" applyAlignment="1">
      <alignment horizontal="center" vertical="center"/>
      <protection/>
    </xf>
    <xf numFmtId="4" fontId="8" fillId="0" borderId="13" xfId="56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55" applyNumberFormat="1" applyFont="1" applyFill="1" applyBorder="1" applyAlignment="1">
      <alignment horizontal="center" vertical="center"/>
      <protection/>
    </xf>
    <xf numFmtId="171" fontId="2" fillId="0" borderId="12" xfId="42" applyFont="1" applyFill="1" applyBorder="1" applyAlignment="1">
      <alignment horizontal="center" vertical="center" wrapText="1"/>
    </xf>
    <xf numFmtId="171" fontId="8" fillId="0" borderId="12" xfId="42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C46" sqref="C46:H46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13.8515625" style="0" customWidth="1"/>
    <col min="4" max="4" width="14.8515625" style="0" customWidth="1"/>
    <col min="5" max="5" width="17.140625" style="0" customWidth="1"/>
    <col min="6" max="6" width="11.7109375" style="0" customWidth="1"/>
    <col min="7" max="8" width="24.7109375" style="0" customWidth="1"/>
    <col min="9" max="9" width="15.28125" style="0" customWidth="1"/>
    <col min="10" max="10" width="20.421875" style="0" customWidth="1"/>
  </cols>
  <sheetData>
    <row r="1" spans="1:8" ht="15.75" customHeight="1">
      <c r="A1" s="1" t="s">
        <v>16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8"/>
    </row>
    <row r="3" spans="1:8" ht="15" customHeight="1">
      <c r="A3" s="132" t="s">
        <v>14</v>
      </c>
      <c r="B3" s="132"/>
      <c r="C3" s="132"/>
      <c r="D3" s="132"/>
      <c r="E3" s="132"/>
      <c r="F3" s="132"/>
      <c r="G3" s="132"/>
      <c r="H3" s="132"/>
    </row>
    <row r="4" spans="1:8" ht="18" customHeight="1">
      <c r="A4" s="132" t="s">
        <v>31</v>
      </c>
      <c r="B4" s="132"/>
      <c r="C4" s="132"/>
      <c r="D4" s="132"/>
      <c r="E4" s="132"/>
      <c r="F4" s="132"/>
      <c r="G4" s="132"/>
      <c r="H4" s="132"/>
    </row>
    <row r="5" spans="1:8" ht="17.25" customHeight="1">
      <c r="A5" s="133"/>
      <c r="B5" s="133"/>
      <c r="C5" s="39"/>
      <c r="D5" s="39"/>
      <c r="E5" s="39"/>
      <c r="F5" s="39"/>
      <c r="G5" s="39"/>
      <c r="H5" s="40"/>
    </row>
    <row r="6" spans="1:9" ht="36" customHeight="1">
      <c r="A6" s="9" t="s">
        <v>37</v>
      </c>
      <c r="B6" s="10" t="s">
        <v>1</v>
      </c>
      <c r="C6" s="124" t="s">
        <v>10</v>
      </c>
      <c r="D6" s="124"/>
      <c r="E6" s="124"/>
      <c r="F6" s="124"/>
      <c r="G6" s="124" t="s">
        <v>11</v>
      </c>
      <c r="H6" s="124"/>
      <c r="I6" s="31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39</v>
      </c>
      <c r="H7" s="11" t="s">
        <v>13</v>
      </c>
      <c r="I7" s="32"/>
    </row>
    <row r="8" spans="1:9" s="35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7</v>
      </c>
      <c r="H8" s="14">
        <v>8</v>
      </c>
      <c r="I8" s="34"/>
    </row>
    <row r="9" spans="1:9" s="35" customFormat="1" ht="12.75">
      <c r="A9" s="61">
        <v>1</v>
      </c>
      <c r="B9" s="66" t="s">
        <v>40</v>
      </c>
      <c r="C9" s="16">
        <v>188</v>
      </c>
      <c r="D9" s="16">
        <v>24</v>
      </c>
      <c r="E9" s="16">
        <v>110.57</v>
      </c>
      <c r="F9" s="16">
        <f aca="true" t="shared" si="0" ref="F9:F22">C9+D9+E9</f>
        <v>322.57</v>
      </c>
      <c r="G9" s="16">
        <v>115</v>
      </c>
      <c r="H9" s="16">
        <v>570.5</v>
      </c>
      <c r="I9" s="34"/>
    </row>
    <row r="10" spans="1:9" s="35" customFormat="1" ht="12.75">
      <c r="A10" s="61">
        <v>2</v>
      </c>
      <c r="B10" s="66" t="s">
        <v>41</v>
      </c>
      <c r="C10" s="87">
        <v>432.4</v>
      </c>
      <c r="D10" s="87">
        <v>24</v>
      </c>
      <c r="E10" s="88">
        <v>98.57</v>
      </c>
      <c r="F10" s="16">
        <f t="shared" si="0"/>
        <v>554.97</v>
      </c>
      <c r="G10" s="91">
        <v>78</v>
      </c>
      <c r="H10" s="87">
        <v>272</v>
      </c>
      <c r="I10" s="34"/>
    </row>
    <row r="11" spans="1:9" s="35" customFormat="1" ht="12.75">
      <c r="A11" s="61">
        <v>3</v>
      </c>
      <c r="B11" s="66" t="s">
        <v>42</v>
      </c>
      <c r="C11" s="87">
        <v>382.4</v>
      </c>
      <c r="D11" s="87">
        <v>24</v>
      </c>
      <c r="E11" s="88">
        <f>90.87+5.71</f>
        <v>96.58</v>
      </c>
      <c r="F11" s="16">
        <f t="shared" si="0"/>
        <v>502.97999999999996</v>
      </c>
      <c r="G11" s="91">
        <v>140</v>
      </c>
      <c r="H11" s="87">
        <v>628</v>
      </c>
      <c r="I11" s="34"/>
    </row>
    <row r="12" spans="1:9" s="35" customFormat="1" ht="12.75">
      <c r="A12" s="61">
        <v>4</v>
      </c>
      <c r="B12" s="66" t="s">
        <v>43</v>
      </c>
      <c r="C12" s="87">
        <v>238.6</v>
      </c>
      <c r="D12" s="87">
        <v>18</v>
      </c>
      <c r="E12" s="88">
        <f>114.86-8.57-22.86</f>
        <v>83.42999999999999</v>
      </c>
      <c r="F12" s="16">
        <f t="shared" si="0"/>
        <v>340.03000000000003</v>
      </c>
      <c r="G12" s="91">
        <v>114</v>
      </c>
      <c r="H12" s="87">
        <v>595</v>
      </c>
      <c r="I12" s="34"/>
    </row>
    <row r="13" spans="1:9" s="35" customFormat="1" ht="12.75">
      <c r="A13" s="61">
        <v>5</v>
      </c>
      <c r="B13" s="66" t="s">
        <v>44</v>
      </c>
      <c r="C13" s="87">
        <v>524.7</v>
      </c>
      <c r="D13" s="87">
        <v>24</v>
      </c>
      <c r="E13" s="88">
        <f>126.55-11.42</f>
        <v>115.13</v>
      </c>
      <c r="F13" s="16">
        <f t="shared" si="0"/>
        <v>663.83</v>
      </c>
      <c r="G13" s="90">
        <v>140</v>
      </c>
      <c r="H13" s="86">
        <v>616</v>
      </c>
      <c r="I13" s="34"/>
    </row>
    <row r="14" spans="1:9" s="35" customFormat="1" ht="12.75">
      <c r="A14" s="61">
        <v>6</v>
      </c>
      <c r="B14" s="66" t="s">
        <v>45</v>
      </c>
      <c r="C14" s="87">
        <v>391.8</v>
      </c>
      <c r="D14" s="87">
        <v>12</v>
      </c>
      <c r="E14" s="88">
        <f>89.43+46.85</f>
        <v>136.28</v>
      </c>
      <c r="F14" s="16">
        <f t="shared" si="0"/>
        <v>540.08</v>
      </c>
      <c r="G14" s="90">
        <v>102</v>
      </c>
      <c r="H14" s="86">
        <v>536</v>
      </c>
      <c r="I14" s="34"/>
    </row>
    <row r="15" spans="1:9" s="35" customFormat="1" ht="15.75" customHeight="1">
      <c r="A15" s="61">
        <v>7</v>
      </c>
      <c r="B15" s="66" t="s">
        <v>46</v>
      </c>
      <c r="C15" s="95">
        <v>584.04</v>
      </c>
      <c r="D15" s="95">
        <v>24</v>
      </c>
      <c r="E15" s="96">
        <v>98.57</v>
      </c>
      <c r="F15" s="16">
        <f t="shared" si="0"/>
        <v>706.6099999999999</v>
      </c>
      <c r="G15" s="94">
        <v>108</v>
      </c>
      <c r="H15" s="92">
        <v>528</v>
      </c>
      <c r="I15" s="34"/>
    </row>
    <row r="16" spans="1:9" s="35" customFormat="1" ht="12.75">
      <c r="A16" s="61">
        <v>8</v>
      </c>
      <c r="B16" s="66" t="s">
        <v>47</v>
      </c>
      <c r="C16" s="86">
        <v>578.4</v>
      </c>
      <c r="D16" s="86">
        <v>17</v>
      </c>
      <c r="E16" s="89">
        <v>78.14</v>
      </c>
      <c r="F16" s="16">
        <f t="shared" si="0"/>
        <v>673.54</v>
      </c>
      <c r="G16" s="90">
        <v>115</v>
      </c>
      <c r="H16" s="86">
        <v>388</v>
      </c>
      <c r="I16" s="34"/>
    </row>
    <row r="17" spans="1:9" ht="15">
      <c r="A17" s="61">
        <v>9</v>
      </c>
      <c r="B17" s="66" t="s">
        <v>17</v>
      </c>
      <c r="C17" s="86">
        <v>451</v>
      </c>
      <c r="D17" s="86">
        <v>15</v>
      </c>
      <c r="E17" s="89">
        <v>211</v>
      </c>
      <c r="F17" s="16">
        <f t="shared" si="0"/>
        <v>677</v>
      </c>
      <c r="G17" s="90">
        <v>112</v>
      </c>
      <c r="H17" s="86">
        <v>388</v>
      </c>
      <c r="I17" s="36"/>
    </row>
    <row r="18" spans="1:9" ht="15">
      <c r="A18" s="61">
        <v>10</v>
      </c>
      <c r="B18" s="66" t="s">
        <v>18</v>
      </c>
      <c r="C18" s="86">
        <v>313.28</v>
      </c>
      <c r="D18" s="86">
        <v>20</v>
      </c>
      <c r="E18" s="89">
        <v>156</v>
      </c>
      <c r="F18" s="16">
        <f t="shared" si="0"/>
        <v>489.28</v>
      </c>
      <c r="G18" s="90">
        <v>106</v>
      </c>
      <c r="H18" s="86">
        <v>423.5</v>
      </c>
      <c r="I18" s="36"/>
    </row>
    <row r="19" spans="1:9" ht="15">
      <c r="A19" s="61">
        <v>11</v>
      </c>
      <c r="B19" s="66" t="s">
        <v>19</v>
      </c>
      <c r="C19" s="86">
        <v>417.08</v>
      </c>
      <c r="D19" s="86">
        <v>21</v>
      </c>
      <c r="E19" s="89">
        <v>214</v>
      </c>
      <c r="F19" s="16">
        <f t="shared" si="0"/>
        <v>652.0799999999999</v>
      </c>
      <c r="G19" s="90">
        <v>100</v>
      </c>
      <c r="H19" s="86">
        <v>514</v>
      </c>
      <c r="I19" s="36"/>
    </row>
    <row r="20" spans="1:9" ht="20.25" customHeight="1">
      <c r="A20" s="61">
        <v>12</v>
      </c>
      <c r="B20" s="15" t="s">
        <v>20</v>
      </c>
      <c r="C20" s="92">
        <v>552.4</v>
      </c>
      <c r="D20" s="92">
        <v>24</v>
      </c>
      <c r="E20" s="93">
        <v>431</v>
      </c>
      <c r="F20" s="16">
        <f t="shared" si="0"/>
        <v>1007.4</v>
      </c>
      <c r="G20" s="94">
        <v>126</v>
      </c>
      <c r="H20" s="92">
        <v>496</v>
      </c>
      <c r="I20" s="36"/>
    </row>
    <row r="21" spans="1:9" ht="15">
      <c r="A21" s="61">
        <v>13</v>
      </c>
      <c r="B21" s="66" t="s">
        <v>48</v>
      </c>
      <c r="C21" s="86">
        <v>702.52</v>
      </c>
      <c r="D21" s="86">
        <v>24</v>
      </c>
      <c r="E21" s="89">
        <v>150.99</v>
      </c>
      <c r="F21" s="16">
        <f t="shared" si="0"/>
        <v>877.51</v>
      </c>
      <c r="G21" s="90">
        <v>149</v>
      </c>
      <c r="H21" s="86">
        <v>892</v>
      </c>
      <c r="I21" s="36"/>
    </row>
    <row r="22" spans="1:9" ht="25.5">
      <c r="A22" s="61">
        <v>14</v>
      </c>
      <c r="B22" s="15" t="s">
        <v>49</v>
      </c>
      <c r="C22" s="92">
        <v>616.02</v>
      </c>
      <c r="D22" s="92">
        <v>24</v>
      </c>
      <c r="E22" s="93">
        <v>115.44</v>
      </c>
      <c r="F22" s="16">
        <f t="shared" si="0"/>
        <v>755.46</v>
      </c>
      <c r="G22" s="94">
        <v>125</v>
      </c>
      <c r="H22" s="92">
        <v>496</v>
      </c>
      <c r="I22" s="36"/>
    </row>
    <row r="23" spans="1:9" s="30" customFormat="1" ht="12.75">
      <c r="A23" s="17" t="s">
        <v>35</v>
      </c>
      <c r="B23" s="67" t="s">
        <v>7</v>
      </c>
      <c r="C23" s="18">
        <f aca="true" t="shared" si="1" ref="C23:H23">SUM(C9:C22)</f>
        <v>6372.639999999999</v>
      </c>
      <c r="D23" s="18">
        <f t="shared" si="1"/>
        <v>295</v>
      </c>
      <c r="E23" s="18">
        <f t="shared" si="1"/>
        <v>2095.7</v>
      </c>
      <c r="F23" s="18">
        <f t="shared" si="1"/>
        <v>8763.34</v>
      </c>
      <c r="G23" s="18">
        <f t="shared" si="1"/>
        <v>1630</v>
      </c>
      <c r="H23" s="18">
        <f t="shared" si="1"/>
        <v>7343</v>
      </c>
      <c r="I23" s="43"/>
    </row>
    <row r="24" spans="1:9" s="30" customFormat="1" ht="84" customHeight="1">
      <c r="A24" s="41"/>
      <c r="B24" s="41"/>
      <c r="C24" s="129" t="s">
        <v>65</v>
      </c>
      <c r="D24" s="130"/>
      <c r="E24" s="130"/>
      <c r="F24" s="131"/>
      <c r="G24" s="45" t="s">
        <v>66</v>
      </c>
      <c r="H24" s="45" t="s">
        <v>67</v>
      </c>
      <c r="I24" s="42"/>
    </row>
    <row r="25" spans="1:9" s="30" customFormat="1" ht="75" customHeight="1">
      <c r="A25" s="41"/>
      <c r="B25" s="41"/>
      <c r="C25" s="68"/>
      <c r="D25" s="69"/>
      <c r="E25" s="69"/>
      <c r="F25" s="69"/>
      <c r="G25" s="68"/>
      <c r="H25" s="68"/>
      <c r="I25" s="42"/>
    </row>
    <row r="26" spans="1:8" ht="12.75" customHeight="1">
      <c r="A26" s="20"/>
      <c r="B26" s="20"/>
      <c r="C26" s="21"/>
      <c r="D26" s="21"/>
      <c r="E26" s="21"/>
      <c r="F26" s="21"/>
      <c r="G26" s="21"/>
      <c r="H26" s="21"/>
    </row>
    <row r="27" spans="1:8" ht="15.75">
      <c r="A27" s="19" t="s">
        <v>64</v>
      </c>
      <c r="B27" s="20"/>
      <c r="C27" s="21"/>
      <c r="D27" s="22"/>
      <c r="E27" s="21"/>
      <c r="F27" s="21"/>
      <c r="G27" s="21"/>
      <c r="H27" s="21"/>
    </row>
    <row r="28" spans="1:8" ht="15">
      <c r="A28" s="23"/>
      <c r="B28" s="23"/>
      <c r="C28" s="24"/>
      <c r="D28" s="24"/>
      <c r="E28" s="24"/>
      <c r="F28" s="24"/>
      <c r="G28" s="24"/>
      <c r="H28" s="24"/>
    </row>
    <row r="29" spans="1:9" ht="24.75" customHeight="1">
      <c r="A29" s="127" t="s">
        <v>37</v>
      </c>
      <c r="B29" s="125" t="s">
        <v>1</v>
      </c>
      <c r="C29" s="124" t="s">
        <v>53</v>
      </c>
      <c r="D29" s="124"/>
      <c r="E29" s="124"/>
      <c r="F29" s="124"/>
      <c r="G29" s="124"/>
      <c r="H29" s="124"/>
      <c r="I29" s="124"/>
    </row>
    <row r="30" spans="1:9" ht="32.25" customHeight="1">
      <c r="A30" s="128"/>
      <c r="B30" s="126"/>
      <c r="C30" s="119" t="s">
        <v>51</v>
      </c>
      <c r="D30" s="122"/>
      <c r="E30" s="122"/>
      <c r="F30" s="120"/>
      <c r="G30" s="119" t="s">
        <v>52</v>
      </c>
      <c r="H30" s="120"/>
      <c r="I30" s="25" t="s">
        <v>7</v>
      </c>
    </row>
    <row r="31" spans="1:9" s="35" customFormat="1" ht="15">
      <c r="A31" s="12">
        <v>0</v>
      </c>
      <c r="B31" s="13">
        <v>1</v>
      </c>
      <c r="C31" s="121">
        <v>2</v>
      </c>
      <c r="D31" s="122"/>
      <c r="E31" s="122"/>
      <c r="F31" s="120"/>
      <c r="G31" s="121">
        <v>3</v>
      </c>
      <c r="H31" s="123"/>
      <c r="I31" s="14" t="s">
        <v>59</v>
      </c>
    </row>
    <row r="32" spans="1:10" s="35" customFormat="1" ht="15">
      <c r="A32" s="61">
        <v>1</v>
      </c>
      <c r="B32" s="66" t="s">
        <v>40</v>
      </c>
      <c r="C32" s="113">
        <v>1786.12</v>
      </c>
      <c r="D32" s="114"/>
      <c r="E32" s="114"/>
      <c r="F32" s="115"/>
      <c r="G32" s="113">
        <v>432.67</v>
      </c>
      <c r="H32" s="99"/>
      <c r="I32" s="83">
        <f>C32+D32+E32+F32+G32+H32</f>
        <v>2218.79</v>
      </c>
      <c r="J32" s="58"/>
    </row>
    <row r="33" spans="1:10" s="35" customFormat="1" ht="15">
      <c r="A33" s="61">
        <v>2</v>
      </c>
      <c r="B33" s="66" t="s">
        <v>41</v>
      </c>
      <c r="C33" s="113">
        <v>1703.11</v>
      </c>
      <c r="D33" s="114"/>
      <c r="E33" s="114"/>
      <c r="F33" s="115"/>
      <c r="G33" s="113">
        <v>412.56</v>
      </c>
      <c r="H33" s="99"/>
      <c r="I33" s="83">
        <f aca="true" t="shared" si="2" ref="I33:I45">C33+D33+E33+F33+G33+H33</f>
        <v>2115.67</v>
      </c>
      <c r="J33" s="58"/>
    </row>
    <row r="34" spans="1:10" s="35" customFormat="1" ht="15">
      <c r="A34" s="61">
        <v>3</v>
      </c>
      <c r="B34" s="66" t="s">
        <v>42</v>
      </c>
      <c r="C34" s="113">
        <v>2304.11</v>
      </c>
      <c r="D34" s="114"/>
      <c r="E34" s="114"/>
      <c r="F34" s="115"/>
      <c r="G34" s="113">
        <v>558.15</v>
      </c>
      <c r="H34" s="99"/>
      <c r="I34" s="83">
        <f t="shared" si="2"/>
        <v>2862.26</v>
      </c>
      <c r="J34" s="58"/>
    </row>
    <row r="35" spans="1:10" s="35" customFormat="1" ht="15">
      <c r="A35" s="61">
        <v>4</v>
      </c>
      <c r="B35" s="66" t="s">
        <v>43</v>
      </c>
      <c r="C35" s="113">
        <v>1840.12</v>
      </c>
      <c r="D35" s="114"/>
      <c r="E35" s="114"/>
      <c r="F35" s="115"/>
      <c r="G35" s="113">
        <v>445.75</v>
      </c>
      <c r="H35" s="99"/>
      <c r="I35" s="83">
        <f t="shared" si="2"/>
        <v>2285.87</v>
      </c>
      <c r="J35" s="58"/>
    </row>
    <row r="36" spans="1:10" s="35" customFormat="1" ht="12.75">
      <c r="A36" s="61">
        <v>5</v>
      </c>
      <c r="B36" s="66" t="s">
        <v>44</v>
      </c>
      <c r="C36" s="102">
        <v>4670.2</v>
      </c>
      <c r="D36" s="103"/>
      <c r="E36" s="103"/>
      <c r="F36" s="104"/>
      <c r="G36" s="102">
        <v>1131.32</v>
      </c>
      <c r="H36" s="108"/>
      <c r="I36" s="111">
        <f t="shared" si="2"/>
        <v>5801.5199999999995</v>
      </c>
      <c r="J36" s="58"/>
    </row>
    <row r="37" spans="1:10" ht="15">
      <c r="A37" s="61">
        <v>6</v>
      </c>
      <c r="B37" s="66" t="s">
        <v>45</v>
      </c>
      <c r="C37" s="105"/>
      <c r="D37" s="106"/>
      <c r="E37" s="106"/>
      <c r="F37" s="107"/>
      <c r="G37" s="109"/>
      <c r="H37" s="110"/>
      <c r="I37" s="112"/>
      <c r="J37" s="58"/>
    </row>
    <row r="38" spans="1:10" ht="25.5">
      <c r="A38" s="61">
        <v>7</v>
      </c>
      <c r="B38" s="66" t="s">
        <v>46</v>
      </c>
      <c r="C38" s="113">
        <v>2410.55</v>
      </c>
      <c r="D38" s="114"/>
      <c r="E38" s="114"/>
      <c r="F38" s="115"/>
      <c r="G38" s="113">
        <v>583.94</v>
      </c>
      <c r="H38" s="99"/>
      <c r="I38" s="83">
        <f t="shared" si="2"/>
        <v>2994.4900000000002</v>
      </c>
      <c r="J38" s="58"/>
    </row>
    <row r="39" spans="1:10" ht="15">
      <c r="A39" s="61">
        <v>8</v>
      </c>
      <c r="B39" s="66" t="s">
        <v>47</v>
      </c>
      <c r="C39" s="113">
        <v>2230.88</v>
      </c>
      <c r="D39" s="114"/>
      <c r="E39" s="114"/>
      <c r="F39" s="115"/>
      <c r="G39" s="113">
        <v>540.41</v>
      </c>
      <c r="H39" s="99"/>
      <c r="I39" s="83">
        <f t="shared" si="2"/>
        <v>2771.29</v>
      </c>
      <c r="J39" s="58"/>
    </row>
    <row r="40" spans="1:10" ht="15">
      <c r="A40" s="61">
        <v>9</v>
      </c>
      <c r="B40" s="66" t="s">
        <v>17</v>
      </c>
      <c r="C40" s="113">
        <v>2222.42</v>
      </c>
      <c r="D40" s="114"/>
      <c r="E40" s="114"/>
      <c r="F40" s="115"/>
      <c r="G40" s="113">
        <v>538.36</v>
      </c>
      <c r="H40" s="99"/>
      <c r="I40" s="83">
        <f t="shared" si="2"/>
        <v>2760.78</v>
      </c>
      <c r="J40" s="58"/>
    </row>
    <row r="41" spans="1:10" ht="15">
      <c r="A41" s="61">
        <v>10</v>
      </c>
      <c r="B41" s="66" t="s">
        <v>18</v>
      </c>
      <c r="C41" s="113">
        <v>1886.8</v>
      </c>
      <c r="D41" s="114"/>
      <c r="E41" s="114"/>
      <c r="F41" s="115"/>
      <c r="G41" s="113">
        <v>457.06</v>
      </c>
      <c r="H41" s="99"/>
      <c r="I41" s="83">
        <f t="shared" si="2"/>
        <v>2343.86</v>
      </c>
      <c r="J41" s="58"/>
    </row>
    <row r="42" spans="1:10" ht="15">
      <c r="A42" s="61">
        <v>11</v>
      </c>
      <c r="B42" s="66" t="s">
        <v>19</v>
      </c>
      <c r="C42" s="113">
        <v>2255.51</v>
      </c>
      <c r="D42" s="114"/>
      <c r="E42" s="114"/>
      <c r="F42" s="115"/>
      <c r="G42" s="113">
        <v>546.38</v>
      </c>
      <c r="H42" s="99"/>
      <c r="I42" s="83">
        <f t="shared" si="2"/>
        <v>2801.8900000000003</v>
      </c>
      <c r="J42" s="58"/>
    </row>
    <row r="43" spans="1:10" ht="25.5">
      <c r="A43" s="61">
        <v>12</v>
      </c>
      <c r="B43" s="15" t="s">
        <v>20</v>
      </c>
      <c r="C43" s="113">
        <v>3017.02</v>
      </c>
      <c r="D43" s="114"/>
      <c r="E43" s="114"/>
      <c r="F43" s="115"/>
      <c r="G43" s="113">
        <v>730.85</v>
      </c>
      <c r="H43" s="99"/>
      <c r="I43" s="83">
        <f t="shared" si="2"/>
        <v>3747.87</v>
      </c>
      <c r="J43" s="58"/>
    </row>
    <row r="44" spans="1:10" ht="19.5" customHeight="1">
      <c r="A44" s="61">
        <v>13</v>
      </c>
      <c r="B44" s="66" t="s">
        <v>48</v>
      </c>
      <c r="C44" s="116">
        <v>3326.13</v>
      </c>
      <c r="D44" s="117"/>
      <c r="E44" s="117"/>
      <c r="F44" s="117"/>
      <c r="G44" s="116">
        <v>805.73</v>
      </c>
      <c r="H44" s="118"/>
      <c r="I44" s="83">
        <f t="shared" si="2"/>
        <v>4131.860000000001</v>
      </c>
      <c r="J44" s="58"/>
    </row>
    <row r="45" spans="1:10" ht="32.25" customHeight="1">
      <c r="A45" s="61">
        <v>14</v>
      </c>
      <c r="B45" s="15" t="s">
        <v>49</v>
      </c>
      <c r="C45" s="113">
        <v>2549.19</v>
      </c>
      <c r="D45" s="114"/>
      <c r="E45" s="114"/>
      <c r="F45" s="115"/>
      <c r="G45" s="113">
        <v>617.52</v>
      </c>
      <c r="H45" s="99"/>
      <c r="I45" s="83">
        <f t="shared" si="2"/>
        <v>3166.71</v>
      </c>
      <c r="J45" s="58"/>
    </row>
    <row r="46" spans="1:9" s="30" customFormat="1" ht="27.75" customHeight="1">
      <c r="A46" s="17" t="s">
        <v>35</v>
      </c>
      <c r="B46" s="67" t="s">
        <v>7</v>
      </c>
      <c r="C46" s="97">
        <f>SUM(C32:C45)</f>
        <v>32202.16</v>
      </c>
      <c r="D46" s="98"/>
      <c r="E46" s="98"/>
      <c r="F46" s="99"/>
      <c r="G46" s="100">
        <f>SUM(G32:G45)</f>
        <v>7800.700000000001</v>
      </c>
      <c r="H46" s="101"/>
      <c r="I46" s="84">
        <f>SUM(I32:I45)</f>
        <v>40002.86</v>
      </c>
    </row>
    <row r="47" ht="15">
      <c r="I47" s="4"/>
    </row>
  </sheetData>
  <sheetProtection/>
  <mergeCells count="42">
    <mergeCell ref="C29:I29"/>
    <mergeCell ref="B29:B30"/>
    <mergeCell ref="A29:A30"/>
    <mergeCell ref="G6:H6"/>
    <mergeCell ref="C24:F24"/>
    <mergeCell ref="A3:H3"/>
    <mergeCell ref="A4:H4"/>
    <mergeCell ref="A5:B5"/>
    <mergeCell ref="C6:F6"/>
    <mergeCell ref="C30:F30"/>
    <mergeCell ref="G30:H30"/>
    <mergeCell ref="C31:F31"/>
    <mergeCell ref="G31:H31"/>
    <mergeCell ref="C32:F32"/>
    <mergeCell ref="G32:H32"/>
    <mergeCell ref="C33:F33"/>
    <mergeCell ref="G33:H33"/>
    <mergeCell ref="C38:F38"/>
    <mergeCell ref="G38:H38"/>
    <mergeCell ref="C39:F39"/>
    <mergeCell ref="G39:H39"/>
    <mergeCell ref="C34:F34"/>
    <mergeCell ref="G34:H34"/>
    <mergeCell ref="C35:F35"/>
    <mergeCell ref="G35:H35"/>
    <mergeCell ref="G45:H45"/>
    <mergeCell ref="C40:F40"/>
    <mergeCell ref="G40:H40"/>
    <mergeCell ref="C41:F41"/>
    <mergeCell ref="G41:H41"/>
    <mergeCell ref="C42:F42"/>
    <mergeCell ref="G42:H42"/>
    <mergeCell ref="C46:F46"/>
    <mergeCell ref="G46:H46"/>
    <mergeCell ref="C36:F37"/>
    <mergeCell ref="G36:H37"/>
    <mergeCell ref="I36:I37"/>
    <mergeCell ref="C43:F43"/>
    <mergeCell ref="G43:H43"/>
    <mergeCell ref="C44:F44"/>
    <mergeCell ref="G44:H44"/>
    <mergeCell ref="C45:F45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G64" sqref="F64:H64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30.7109375" style="0" customWidth="1"/>
    <col min="8" max="8" width="14.7109375" style="0" customWidth="1"/>
    <col min="9" max="9" width="15.140625" style="0" customWidth="1"/>
    <col min="10" max="10" width="14.7109375" style="0" bestFit="1" customWidth="1"/>
  </cols>
  <sheetData>
    <row r="1" spans="1:11" ht="15.75" customHeight="1">
      <c r="A1" s="1" t="s">
        <v>16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6" customFormat="1" ht="15" customHeight="1">
      <c r="A3" s="6" t="s">
        <v>15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">
      <c r="A4" s="135" t="s">
        <v>31</v>
      </c>
      <c r="B4" s="135"/>
      <c r="C4" s="135"/>
      <c r="D4" s="135"/>
      <c r="E4" s="135"/>
      <c r="F4" s="135"/>
      <c r="G4" s="135"/>
      <c r="H4" s="135"/>
    </row>
    <row r="5" ht="10.5" customHeight="1"/>
    <row r="6" spans="1:11" s="28" customFormat="1" ht="27" customHeight="1">
      <c r="A6" s="9" t="s">
        <v>37</v>
      </c>
      <c r="B6" s="10" t="s">
        <v>1</v>
      </c>
      <c r="C6" s="124" t="s">
        <v>2</v>
      </c>
      <c r="D6" s="124"/>
      <c r="E6" s="124"/>
      <c r="F6" s="124"/>
      <c r="G6" s="124" t="s">
        <v>3</v>
      </c>
      <c r="H6" s="140"/>
      <c r="I6" s="27"/>
      <c r="J6" s="27"/>
      <c r="K6" s="27"/>
    </row>
    <row r="7" spans="1:11" s="28" customFormat="1" ht="30.75" customHeight="1">
      <c r="A7" s="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24"/>
      <c r="H7" s="140"/>
      <c r="I7" s="27"/>
      <c r="J7" s="27"/>
      <c r="K7" s="27"/>
    </row>
    <row r="8" spans="1:11" s="30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43"/>
      <c r="I8" s="29"/>
      <c r="J8" s="29"/>
      <c r="K8" s="29"/>
    </row>
    <row r="9" spans="1:11" s="30" customFormat="1" ht="25.5" customHeight="1">
      <c r="A9" s="12">
        <v>1</v>
      </c>
      <c r="B9" s="50" t="s">
        <v>17</v>
      </c>
      <c r="C9" s="48">
        <v>371.33</v>
      </c>
      <c r="D9" s="48">
        <v>30</v>
      </c>
      <c r="E9" s="48">
        <v>119</v>
      </c>
      <c r="F9" s="48">
        <f aca="true" t="shared" si="0" ref="F9:F22">C9+D9+E9</f>
        <v>520.3299999999999</v>
      </c>
      <c r="G9" s="48">
        <v>0</v>
      </c>
      <c r="H9" s="43"/>
      <c r="I9" s="29"/>
      <c r="J9" s="29"/>
      <c r="K9" s="29"/>
    </row>
    <row r="10" spans="1:11" s="30" customFormat="1" ht="21" customHeight="1">
      <c r="A10" s="12">
        <v>2</v>
      </c>
      <c r="B10" s="50" t="s">
        <v>18</v>
      </c>
      <c r="C10" s="48">
        <v>84.2</v>
      </c>
      <c r="D10" s="48">
        <v>7</v>
      </c>
      <c r="E10" s="48">
        <v>85</v>
      </c>
      <c r="F10" s="48">
        <f t="shared" si="0"/>
        <v>176.2</v>
      </c>
      <c r="G10" s="48">
        <v>0</v>
      </c>
      <c r="H10" s="43"/>
      <c r="I10" s="29"/>
      <c r="J10" s="29"/>
      <c r="K10" s="29"/>
    </row>
    <row r="11" spans="1:11" s="30" customFormat="1" ht="21.75" customHeight="1">
      <c r="A11" s="12">
        <v>3</v>
      </c>
      <c r="B11" s="50" t="s">
        <v>19</v>
      </c>
      <c r="C11" s="48">
        <v>174.93</v>
      </c>
      <c r="D11" s="48">
        <v>35</v>
      </c>
      <c r="E11" s="48">
        <v>78</v>
      </c>
      <c r="F11" s="48">
        <f t="shared" si="0"/>
        <v>287.93</v>
      </c>
      <c r="G11" s="48">
        <v>0</v>
      </c>
      <c r="H11" s="43"/>
      <c r="I11" s="29"/>
      <c r="J11" s="29"/>
      <c r="K11" s="29"/>
    </row>
    <row r="12" spans="1:11" s="30" customFormat="1" ht="21.75" customHeight="1">
      <c r="A12" s="12">
        <v>4</v>
      </c>
      <c r="B12" s="50" t="s">
        <v>36</v>
      </c>
      <c r="C12" s="76">
        <v>289</v>
      </c>
      <c r="D12" s="76">
        <v>20</v>
      </c>
      <c r="E12" s="76">
        <v>39</v>
      </c>
      <c r="F12" s="48">
        <f t="shared" si="0"/>
        <v>348</v>
      </c>
      <c r="G12" s="14"/>
      <c r="H12" s="43"/>
      <c r="I12" s="29"/>
      <c r="J12" s="29"/>
      <c r="K12" s="29"/>
    </row>
    <row r="13" spans="1:11" s="30" customFormat="1" ht="26.25" customHeight="1">
      <c r="A13" s="12">
        <v>5</v>
      </c>
      <c r="B13" s="50" t="s">
        <v>20</v>
      </c>
      <c r="C13" s="48">
        <v>979.4</v>
      </c>
      <c r="D13" s="48">
        <v>35</v>
      </c>
      <c r="E13" s="48">
        <v>309</v>
      </c>
      <c r="F13" s="48">
        <f t="shared" si="0"/>
        <v>1323.4</v>
      </c>
      <c r="G13" s="48">
        <v>0</v>
      </c>
      <c r="H13" s="43"/>
      <c r="I13" s="29"/>
      <c r="J13" s="29"/>
      <c r="K13" s="29"/>
    </row>
    <row r="14" spans="1:11" s="30" customFormat="1" ht="22.5" customHeight="1">
      <c r="A14" s="61">
        <v>6</v>
      </c>
      <c r="B14" s="15" t="s">
        <v>25</v>
      </c>
      <c r="C14" s="49">
        <v>77</v>
      </c>
      <c r="D14" s="49">
        <v>17</v>
      </c>
      <c r="E14" s="49">
        <v>46</v>
      </c>
      <c r="F14" s="48">
        <f t="shared" si="0"/>
        <v>140</v>
      </c>
      <c r="G14" s="49">
        <v>0</v>
      </c>
      <c r="H14" s="43"/>
      <c r="I14" s="29"/>
      <c r="J14" s="29"/>
      <c r="K14" s="29"/>
    </row>
    <row r="15" spans="1:11" s="30" customFormat="1" ht="12.75">
      <c r="A15" s="61">
        <v>7</v>
      </c>
      <c r="B15" s="15" t="s">
        <v>34</v>
      </c>
      <c r="C15" s="49">
        <v>300</v>
      </c>
      <c r="D15" s="49">
        <v>35</v>
      </c>
      <c r="E15" s="49">
        <v>49</v>
      </c>
      <c r="F15" s="48">
        <f t="shared" si="0"/>
        <v>384</v>
      </c>
      <c r="G15" s="49"/>
      <c r="H15" s="43"/>
      <c r="I15" s="29"/>
      <c r="J15" s="29"/>
      <c r="K15" s="29"/>
    </row>
    <row r="16" spans="1:11" s="30" customFormat="1" ht="25.5" customHeight="1">
      <c r="A16" s="12">
        <v>8</v>
      </c>
      <c r="B16" s="50" t="s">
        <v>21</v>
      </c>
      <c r="C16" s="48">
        <v>20</v>
      </c>
      <c r="D16" s="80">
        <v>0</v>
      </c>
      <c r="E16" s="48">
        <v>2.5</v>
      </c>
      <c r="F16" s="48">
        <f t="shared" si="0"/>
        <v>22.5</v>
      </c>
      <c r="G16" s="48">
        <v>0</v>
      </c>
      <c r="H16" s="43"/>
      <c r="I16" s="29"/>
      <c r="J16" s="29"/>
      <c r="K16" s="29"/>
    </row>
    <row r="17" spans="1:11" s="30" customFormat="1" ht="22.5" customHeight="1">
      <c r="A17" s="12">
        <v>9</v>
      </c>
      <c r="B17" s="50" t="s">
        <v>22</v>
      </c>
      <c r="C17" s="48">
        <v>9.9</v>
      </c>
      <c r="D17" s="80">
        <v>0</v>
      </c>
      <c r="E17" s="48">
        <v>12.46</v>
      </c>
      <c r="F17" s="48">
        <f t="shared" si="0"/>
        <v>22.36</v>
      </c>
      <c r="G17" s="48">
        <v>0</v>
      </c>
      <c r="H17" s="43"/>
      <c r="I17" s="29"/>
      <c r="J17" s="29"/>
      <c r="K17" s="29"/>
    </row>
    <row r="18" spans="1:11" s="30" customFormat="1" ht="21.75" customHeight="1">
      <c r="A18" s="12">
        <v>10</v>
      </c>
      <c r="B18" s="50" t="s">
        <v>32</v>
      </c>
      <c r="C18" s="48">
        <v>19</v>
      </c>
      <c r="D18" s="80">
        <v>0</v>
      </c>
      <c r="E18" s="48">
        <v>5.59</v>
      </c>
      <c r="F18" s="48">
        <f t="shared" si="0"/>
        <v>24.59</v>
      </c>
      <c r="G18" s="48"/>
      <c r="H18" s="43"/>
      <c r="I18" s="29"/>
      <c r="J18" s="29"/>
      <c r="K18" s="29"/>
    </row>
    <row r="19" spans="1:11" s="30" customFormat="1" ht="28.5" customHeight="1">
      <c r="A19" s="12">
        <v>11</v>
      </c>
      <c r="B19" s="50" t="s">
        <v>23</v>
      </c>
      <c r="C19" s="48">
        <v>26.5</v>
      </c>
      <c r="D19" s="80">
        <v>0</v>
      </c>
      <c r="E19" s="48">
        <v>5</v>
      </c>
      <c r="F19" s="48">
        <f t="shared" si="0"/>
        <v>31.5</v>
      </c>
      <c r="G19" s="48">
        <v>0</v>
      </c>
      <c r="H19" s="43"/>
      <c r="I19" s="29"/>
      <c r="J19" s="29"/>
      <c r="K19" s="29"/>
    </row>
    <row r="20" spans="1:11" s="30" customFormat="1" ht="21" customHeight="1">
      <c r="A20" s="61">
        <v>12</v>
      </c>
      <c r="B20" s="15" t="s">
        <v>26</v>
      </c>
      <c r="C20" s="49">
        <v>26.5</v>
      </c>
      <c r="D20" s="81">
        <v>0</v>
      </c>
      <c r="E20" s="49">
        <v>3.67</v>
      </c>
      <c r="F20" s="48">
        <f t="shared" si="0"/>
        <v>30.17</v>
      </c>
      <c r="G20" s="49">
        <v>0</v>
      </c>
      <c r="H20" s="43"/>
      <c r="I20" s="29"/>
      <c r="J20" s="29"/>
      <c r="K20" s="29"/>
    </row>
    <row r="21" spans="1:11" ht="15">
      <c r="A21" s="61">
        <v>13</v>
      </c>
      <c r="B21" s="15" t="s">
        <v>24</v>
      </c>
      <c r="C21" s="49">
        <v>24.5</v>
      </c>
      <c r="D21" s="81">
        <v>0</v>
      </c>
      <c r="E21" s="49">
        <v>7.33</v>
      </c>
      <c r="F21" s="48">
        <f t="shared" si="0"/>
        <v>31.83</v>
      </c>
      <c r="G21" s="49">
        <v>0</v>
      </c>
      <c r="H21" s="141"/>
      <c r="I21" s="4"/>
      <c r="J21" s="4"/>
      <c r="K21" s="4"/>
    </row>
    <row r="22" spans="1:11" ht="27" customHeight="1">
      <c r="A22" s="61">
        <v>14</v>
      </c>
      <c r="B22" s="50" t="s">
        <v>33</v>
      </c>
      <c r="C22" s="49">
        <v>26.5</v>
      </c>
      <c r="D22" s="81">
        <v>0</v>
      </c>
      <c r="E22" s="49">
        <v>5</v>
      </c>
      <c r="F22" s="48">
        <f t="shared" si="0"/>
        <v>31.5</v>
      </c>
      <c r="G22" s="49">
        <v>0</v>
      </c>
      <c r="H22" s="141"/>
      <c r="I22" s="4"/>
      <c r="J22" s="4"/>
      <c r="K22" s="4"/>
    </row>
    <row r="23" spans="1:11" ht="18.75" customHeight="1">
      <c r="A23" s="61" t="s">
        <v>35</v>
      </c>
      <c r="B23" s="75" t="s">
        <v>7</v>
      </c>
      <c r="C23" s="77">
        <f>SUM(C9:C22)</f>
        <v>2428.76</v>
      </c>
      <c r="D23" s="77">
        <f>SUM(D9:D22)</f>
        <v>179</v>
      </c>
      <c r="E23" s="77">
        <f>SUM(E9:E22)</f>
        <v>766.5500000000001</v>
      </c>
      <c r="F23" s="77">
        <f>SUM(F9:F22)</f>
        <v>3374.3100000000004</v>
      </c>
      <c r="G23" s="78">
        <f>SUM(G9:G22)</f>
        <v>0</v>
      </c>
      <c r="H23" s="71"/>
      <c r="I23" s="4"/>
      <c r="J23" s="4"/>
      <c r="K23" s="4"/>
    </row>
    <row r="24" spans="1:8" s="4" customFormat="1" ht="31.5" customHeight="1">
      <c r="A24" s="62"/>
      <c r="B24" s="63"/>
      <c r="C24" s="137" t="s">
        <v>58</v>
      </c>
      <c r="D24" s="138"/>
      <c r="E24" s="138"/>
      <c r="F24" s="139"/>
      <c r="G24" s="74" t="s">
        <v>38</v>
      </c>
      <c r="H24" s="46"/>
    </row>
    <row r="25" spans="1:8" s="4" customFormat="1" ht="16.5" customHeight="1">
      <c r="A25" s="53"/>
      <c r="B25" s="54"/>
      <c r="C25" s="55"/>
      <c r="D25" s="55"/>
      <c r="E25" s="55"/>
      <c r="F25" s="56"/>
      <c r="G25" s="55"/>
      <c r="H25" s="46"/>
    </row>
    <row r="26" spans="1:8" s="4" customFormat="1" ht="29.25" customHeight="1">
      <c r="A26" s="9" t="s">
        <v>0</v>
      </c>
      <c r="B26" s="10" t="s">
        <v>1</v>
      </c>
      <c r="C26" s="124" t="s">
        <v>2</v>
      </c>
      <c r="D26" s="124"/>
      <c r="E26" s="124"/>
      <c r="F26" s="124"/>
      <c r="G26" s="124" t="s">
        <v>3</v>
      </c>
      <c r="H26" s="46"/>
    </row>
    <row r="27" spans="1:8" s="4" customFormat="1" ht="30.75" customHeight="1">
      <c r="A27" s="9"/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124"/>
      <c r="H27" s="46"/>
    </row>
    <row r="28" spans="1:8" s="4" customFormat="1" ht="15">
      <c r="A28" s="12">
        <v>0</v>
      </c>
      <c r="B28" s="13">
        <v>1</v>
      </c>
      <c r="C28" s="14">
        <v>2</v>
      </c>
      <c r="D28" s="14">
        <v>3</v>
      </c>
      <c r="E28" s="14">
        <v>4</v>
      </c>
      <c r="F28" s="14" t="s">
        <v>8</v>
      </c>
      <c r="G28" s="14">
        <v>6</v>
      </c>
      <c r="H28" s="46"/>
    </row>
    <row r="29" spans="1:11" ht="30" customHeight="1">
      <c r="A29" s="61">
        <v>15</v>
      </c>
      <c r="B29" s="15" t="s">
        <v>27</v>
      </c>
      <c r="C29" s="49">
        <v>150</v>
      </c>
      <c r="D29" s="49">
        <v>12</v>
      </c>
      <c r="E29" s="49">
        <v>145.33</v>
      </c>
      <c r="F29" s="48">
        <f>C29+D29+E29</f>
        <v>307.33000000000004</v>
      </c>
      <c r="G29" s="49">
        <v>0</v>
      </c>
      <c r="H29" s="46"/>
      <c r="I29" s="4"/>
      <c r="J29" s="4"/>
      <c r="K29" s="4"/>
    </row>
    <row r="30" spans="1:11" ht="30" customHeight="1">
      <c r="A30" s="61">
        <v>16</v>
      </c>
      <c r="B30" s="15" t="s">
        <v>28</v>
      </c>
      <c r="C30" s="49">
        <v>140</v>
      </c>
      <c r="D30" s="49">
        <v>25</v>
      </c>
      <c r="E30" s="49">
        <v>73</v>
      </c>
      <c r="F30" s="48">
        <f>C30+D30+E30</f>
        <v>238</v>
      </c>
      <c r="G30" s="49">
        <v>0</v>
      </c>
      <c r="H30" s="46"/>
      <c r="I30" s="4"/>
      <c r="J30" s="4"/>
      <c r="K30" s="4"/>
    </row>
    <row r="31" spans="1:11" s="30" customFormat="1" ht="12.75">
      <c r="A31" s="17" t="s">
        <v>35</v>
      </c>
      <c r="B31" s="17" t="s">
        <v>7</v>
      </c>
      <c r="C31" s="79">
        <f>SUM(C29:C30)</f>
        <v>290</v>
      </c>
      <c r="D31" s="79">
        <f>SUM(D29:D30)</f>
        <v>37</v>
      </c>
      <c r="E31" s="79">
        <f>SUM(E29:E30)</f>
        <v>218.33</v>
      </c>
      <c r="F31" s="79">
        <f>SUM(F29:F30)</f>
        <v>545.33</v>
      </c>
      <c r="G31" s="79">
        <f>SUM(G29:G30)</f>
        <v>0</v>
      </c>
      <c r="H31" s="43"/>
      <c r="I31" s="29"/>
      <c r="J31" s="29"/>
      <c r="K31" s="29"/>
    </row>
    <row r="32" spans="1:7" ht="39.75" customHeight="1">
      <c r="A32" s="62"/>
      <c r="B32" s="63"/>
      <c r="C32" s="142" t="s">
        <v>57</v>
      </c>
      <c r="D32" s="143"/>
      <c r="E32" s="143"/>
      <c r="F32" s="144"/>
      <c r="G32" s="65" t="s">
        <v>38</v>
      </c>
    </row>
    <row r="34" ht="13.5" customHeight="1"/>
    <row r="35" spans="1:8" s="44" customFormat="1" ht="15.75">
      <c r="A35" s="136" t="s">
        <v>61</v>
      </c>
      <c r="B35" s="136"/>
      <c r="C35" s="136"/>
      <c r="D35" s="136"/>
      <c r="E35" s="136"/>
      <c r="F35" s="136"/>
      <c r="G35" s="136"/>
      <c r="H35" s="136"/>
    </row>
    <row r="36" spans="1:8" ht="15.75" customHeight="1">
      <c r="A36" s="136" t="s">
        <v>60</v>
      </c>
      <c r="B36" s="136"/>
      <c r="C36" s="136"/>
      <c r="D36" s="136"/>
      <c r="E36" s="136"/>
      <c r="F36" s="136"/>
      <c r="G36" s="136"/>
      <c r="H36" s="136"/>
    </row>
    <row r="37" spans="1:8" ht="15">
      <c r="A37" s="23"/>
      <c r="B37" s="23"/>
      <c r="C37" s="24"/>
      <c r="D37" s="24"/>
      <c r="E37" s="24"/>
      <c r="F37" s="24"/>
      <c r="G37" s="24"/>
      <c r="H37" s="24"/>
    </row>
    <row r="38" spans="1:10" ht="27" customHeight="1">
      <c r="A38" s="127" t="s">
        <v>0</v>
      </c>
      <c r="B38" s="125" t="s">
        <v>1</v>
      </c>
      <c r="C38" s="124" t="s">
        <v>62</v>
      </c>
      <c r="D38" s="124"/>
      <c r="E38" s="124"/>
      <c r="F38" s="124"/>
      <c r="G38" s="124"/>
      <c r="H38" s="124"/>
      <c r="I38" s="134" t="s">
        <v>7</v>
      </c>
      <c r="J38" s="32"/>
    </row>
    <row r="39" spans="1:10" ht="17.25" customHeight="1">
      <c r="A39" s="128"/>
      <c r="B39" s="126"/>
      <c r="C39" s="119" t="s">
        <v>51</v>
      </c>
      <c r="D39" s="122"/>
      <c r="E39" s="122"/>
      <c r="F39" s="120"/>
      <c r="G39" s="119" t="s">
        <v>52</v>
      </c>
      <c r="H39" s="120"/>
      <c r="I39" s="134"/>
      <c r="J39" s="33"/>
    </row>
    <row r="40" spans="1:10" ht="19.5" customHeight="1">
      <c r="A40" s="51">
        <v>0</v>
      </c>
      <c r="B40" s="47">
        <v>1</v>
      </c>
      <c r="C40" s="119" t="s">
        <v>29</v>
      </c>
      <c r="D40" s="122"/>
      <c r="E40" s="122"/>
      <c r="F40" s="120"/>
      <c r="G40" s="119" t="s">
        <v>30</v>
      </c>
      <c r="H40" s="120"/>
      <c r="I40" s="25" t="s">
        <v>59</v>
      </c>
      <c r="J40" s="33"/>
    </row>
    <row r="41" spans="1:10" s="35" customFormat="1" ht="22.5" customHeight="1">
      <c r="A41" s="12">
        <v>1</v>
      </c>
      <c r="B41" s="50" t="s">
        <v>17</v>
      </c>
      <c r="C41" s="113">
        <v>2056.95</v>
      </c>
      <c r="D41" s="114"/>
      <c r="E41" s="114"/>
      <c r="F41" s="115"/>
      <c r="G41" s="113">
        <v>498.28</v>
      </c>
      <c r="H41" s="99"/>
      <c r="I41" s="83">
        <f>C41+D41+E41+F41+G41+H41</f>
        <v>2555.2299999999996</v>
      </c>
      <c r="J41" s="59"/>
    </row>
    <row r="42" spans="1:10" s="35" customFormat="1" ht="18" customHeight="1">
      <c r="A42" s="12">
        <v>2</v>
      </c>
      <c r="B42" s="50" t="s">
        <v>18</v>
      </c>
      <c r="C42" s="113">
        <v>696.56</v>
      </c>
      <c r="D42" s="114"/>
      <c r="E42" s="114"/>
      <c r="F42" s="115"/>
      <c r="G42" s="113">
        <v>168.72</v>
      </c>
      <c r="H42" s="99"/>
      <c r="I42" s="83">
        <f aca="true" t="shared" si="1" ref="I42:I54">C42+D42+E42+F42+G42+H42</f>
        <v>865.28</v>
      </c>
      <c r="J42" s="59"/>
    </row>
    <row r="43" spans="1:10" s="35" customFormat="1" ht="18" customHeight="1">
      <c r="A43" s="12">
        <v>3</v>
      </c>
      <c r="B43" s="50" t="s">
        <v>19</v>
      </c>
      <c r="C43" s="113">
        <v>1138.23</v>
      </c>
      <c r="D43" s="114"/>
      <c r="E43" s="114"/>
      <c r="F43" s="115"/>
      <c r="G43" s="113">
        <v>275.73</v>
      </c>
      <c r="H43" s="99"/>
      <c r="I43" s="83">
        <f t="shared" si="1"/>
        <v>1413.96</v>
      </c>
      <c r="J43" s="59"/>
    </row>
    <row r="44" spans="1:10" s="35" customFormat="1" ht="23.25" customHeight="1">
      <c r="A44" s="12">
        <v>4</v>
      </c>
      <c r="B44" s="50" t="s">
        <v>36</v>
      </c>
      <c r="C44" s="113">
        <v>1375.7</v>
      </c>
      <c r="D44" s="114"/>
      <c r="E44" s="114"/>
      <c r="F44" s="115"/>
      <c r="G44" s="113">
        <v>333.25</v>
      </c>
      <c r="H44" s="99"/>
      <c r="I44" s="83">
        <f t="shared" si="1"/>
        <v>1708.95</v>
      </c>
      <c r="J44" s="59"/>
    </row>
    <row r="45" spans="1:10" s="35" customFormat="1" ht="31.5" customHeight="1">
      <c r="A45" s="12">
        <v>5</v>
      </c>
      <c r="B45" s="50" t="s">
        <v>20</v>
      </c>
      <c r="C45" s="113">
        <v>5231.63</v>
      </c>
      <c r="D45" s="114"/>
      <c r="E45" s="114"/>
      <c r="F45" s="115"/>
      <c r="G45" s="113">
        <v>1267.31</v>
      </c>
      <c r="H45" s="99"/>
      <c r="I45" s="83">
        <f t="shared" si="1"/>
        <v>6498.9400000000005</v>
      </c>
      <c r="J45" s="59"/>
    </row>
    <row r="46" spans="1:10" s="35" customFormat="1" ht="23.25" customHeight="1">
      <c r="A46" s="61">
        <v>6</v>
      </c>
      <c r="B46" s="15" t="s">
        <v>25</v>
      </c>
      <c r="C46" s="113">
        <v>553.44</v>
      </c>
      <c r="D46" s="114"/>
      <c r="E46" s="114"/>
      <c r="F46" s="115"/>
      <c r="G46" s="113">
        <v>134.07</v>
      </c>
      <c r="H46" s="99"/>
      <c r="I46" s="83">
        <f t="shared" si="1"/>
        <v>687.51</v>
      </c>
      <c r="J46" s="59"/>
    </row>
    <row r="47" spans="1:10" s="35" customFormat="1" ht="20.25" customHeight="1">
      <c r="A47" s="61">
        <v>7</v>
      </c>
      <c r="B47" s="15" t="s">
        <v>34</v>
      </c>
      <c r="C47" s="113">
        <v>1518.01</v>
      </c>
      <c r="D47" s="114"/>
      <c r="E47" s="114"/>
      <c r="F47" s="115"/>
      <c r="G47" s="113">
        <v>367.73</v>
      </c>
      <c r="H47" s="99"/>
      <c r="I47" s="83">
        <f t="shared" si="1"/>
        <v>1885.74</v>
      </c>
      <c r="J47" s="59"/>
    </row>
    <row r="48" spans="1:10" s="35" customFormat="1" ht="22.5" customHeight="1">
      <c r="A48" s="12">
        <v>8</v>
      </c>
      <c r="B48" s="82" t="s">
        <v>21</v>
      </c>
      <c r="C48" s="113">
        <v>88.94</v>
      </c>
      <c r="D48" s="114"/>
      <c r="E48" s="114"/>
      <c r="F48" s="115"/>
      <c r="G48" s="113">
        <v>21.55</v>
      </c>
      <c r="H48" s="99"/>
      <c r="I48" s="83">
        <f t="shared" si="1"/>
        <v>110.49</v>
      </c>
      <c r="J48" s="59"/>
    </row>
    <row r="49" spans="1:10" ht="24" customHeight="1">
      <c r="A49" s="12">
        <v>9</v>
      </c>
      <c r="B49" s="50" t="s">
        <v>22</v>
      </c>
      <c r="C49" s="113">
        <v>88.4</v>
      </c>
      <c r="D49" s="114"/>
      <c r="E49" s="114"/>
      <c r="F49" s="115"/>
      <c r="G49" s="113">
        <v>21.41</v>
      </c>
      <c r="H49" s="99"/>
      <c r="I49" s="83">
        <f t="shared" si="1"/>
        <v>109.81</v>
      </c>
      <c r="J49" s="59"/>
    </row>
    <row r="50" spans="1:10" ht="24.75" customHeight="1">
      <c r="A50" s="12">
        <v>10</v>
      </c>
      <c r="B50" s="50" t="s">
        <v>32</v>
      </c>
      <c r="C50" s="113">
        <v>97.21</v>
      </c>
      <c r="D50" s="114"/>
      <c r="E50" s="114"/>
      <c r="F50" s="115"/>
      <c r="G50" s="113">
        <v>23.55</v>
      </c>
      <c r="H50" s="99"/>
      <c r="I50" s="83">
        <f t="shared" si="1"/>
        <v>120.75999999999999</v>
      </c>
      <c r="J50" s="59"/>
    </row>
    <row r="51" spans="1:10" ht="25.5">
      <c r="A51" s="12">
        <v>11</v>
      </c>
      <c r="B51" s="50" t="s">
        <v>23</v>
      </c>
      <c r="C51" s="113">
        <v>124.52</v>
      </c>
      <c r="D51" s="114"/>
      <c r="E51" s="114"/>
      <c r="F51" s="115"/>
      <c r="G51" s="113">
        <v>30.17</v>
      </c>
      <c r="H51" s="99"/>
      <c r="I51" s="83">
        <f t="shared" si="1"/>
        <v>154.69</v>
      </c>
      <c r="J51" s="59"/>
    </row>
    <row r="52" spans="1:10" ht="26.25" customHeight="1">
      <c r="A52" s="61">
        <v>12</v>
      </c>
      <c r="B52" s="15" t="s">
        <v>26</v>
      </c>
      <c r="C52" s="113">
        <v>119.27</v>
      </c>
      <c r="D52" s="114"/>
      <c r="E52" s="114"/>
      <c r="F52" s="115"/>
      <c r="G52" s="113">
        <v>28.89</v>
      </c>
      <c r="H52" s="99"/>
      <c r="I52" s="83">
        <f t="shared" si="1"/>
        <v>148.16</v>
      </c>
      <c r="J52" s="59"/>
    </row>
    <row r="53" spans="1:10" ht="21" customHeight="1">
      <c r="A53" s="61">
        <v>13</v>
      </c>
      <c r="B53" s="15" t="s">
        <v>24</v>
      </c>
      <c r="C53" s="113">
        <v>125.83</v>
      </c>
      <c r="D53" s="114"/>
      <c r="E53" s="114"/>
      <c r="F53" s="115"/>
      <c r="G53" s="113">
        <v>30.48</v>
      </c>
      <c r="H53" s="99"/>
      <c r="I53" s="83">
        <f t="shared" si="1"/>
        <v>156.31</v>
      </c>
      <c r="J53" s="59"/>
    </row>
    <row r="54" spans="1:10" ht="32.25" customHeight="1">
      <c r="A54" s="61">
        <v>14</v>
      </c>
      <c r="B54" s="50" t="s">
        <v>33</v>
      </c>
      <c r="C54" s="113">
        <v>124.52</v>
      </c>
      <c r="D54" s="114"/>
      <c r="E54" s="114"/>
      <c r="F54" s="115"/>
      <c r="G54" s="113">
        <v>30.17</v>
      </c>
      <c r="H54" s="99"/>
      <c r="I54" s="83">
        <f t="shared" si="1"/>
        <v>154.69</v>
      </c>
      <c r="J54" s="59"/>
    </row>
    <row r="55" spans="1:10" ht="15">
      <c r="A55" s="17" t="s">
        <v>9</v>
      </c>
      <c r="B55" s="17" t="s">
        <v>7</v>
      </c>
      <c r="C55" s="97">
        <f>SUM(C41:C54)</f>
        <v>13339.210000000001</v>
      </c>
      <c r="D55" s="98"/>
      <c r="E55" s="98"/>
      <c r="F55" s="99"/>
      <c r="G55" s="100">
        <f>SUM(G41:G54)</f>
        <v>3231.3100000000004</v>
      </c>
      <c r="H55" s="101"/>
      <c r="I55" s="84">
        <f>SUM(I41:I54)</f>
        <v>16570.52</v>
      </c>
      <c r="J55" s="37"/>
    </row>
    <row r="56" spans="1:10" ht="15">
      <c r="A56" s="53"/>
      <c r="B56" s="54"/>
      <c r="C56" s="55"/>
      <c r="D56" s="55"/>
      <c r="E56" s="55"/>
      <c r="F56" s="55"/>
      <c r="G56" s="55"/>
      <c r="H56" s="55"/>
      <c r="I56" s="57"/>
      <c r="J56" s="37"/>
    </row>
    <row r="57" spans="1:10" ht="15" customHeight="1">
      <c r="A57" s="127" t="s">
        <v>0</v>
      </c>
      <c r="B57" s="125" t="s">
        <v>1</v>
      </c>
      <c r="C57" s="124" t="s">
        <v>62</v>
      </c>
      <c r="D57" s="124"/>
      <c r="E57" s="124"/>
      <c r="F57" s="124"/>
      <c r="G57" s="124"/>
      <c r="H57" s="124"/>
      <c r="I57" s="134" t="s">
        <v>7</v>
      </c>
      <c r="J57" s="37"/>
    </row>
    <row r="58" spans="1:10" ht="15">
      <c r="A58" s="128"/>
      <c r="B58" s="126"/>
      <c r="C58" s="119" t="s">
        <v>51</v>
      </c>
      <c r="D58" s="122"/>
      <c r="E58" s="122"/>
      <c r="F58" s="120"/>
      <c r="G58" s="119" t="s">
        <v>52</v>
      </c>
      <c r="H58" s="120"/>
      <c r="I58" s="134"/>
      <c r="J58" s="37"/>
    </row>
    <row r="59" spans="1:10" s="4" customFormat="1" ht="20.25" customHeight="1">
      <c r="A59" s="51">
        <v>0</v>
      </c>
      <c r="B59" s="47">
        <v>1</v>
      </c>
      <c r="C59" s="119" t="s">
        <v>29</v>
      </c>
      <c r="D59" s="122"/>
      <c r="E59" s="122"/>
      <c r="F59" s="120"/>
      <c r="G59" s="119" t="s">
        <v>30</v>
      </c>
      <c r="H59" s="120"/>
      <c r="I59" s="25" t="s">
        <v>59</v>
      </c>
      <c r="J59" s="37"/>
    </row>
    <row r="60" spans="1:10" ht="32.25" customHeight="1">
      <c r="A60" s="64">
        <v>15</v>
      </c>
      <c r="B60" s="52" t="s">
        <v>27</v>
      </c>
      <c r="C60" s="113">
        <v>148.73</v>
      </c>
      <c r="D60" s="114"/>
      <c r="E60" s="114"/>
      <c r="F60" s="115"/>
      <c r="G60" s="113">
        <v>36.02</v>
      </c>
      <c r="H60" s="99"/>
      <c r="I60" s="83">
        <f>C60+D60+E60+F60+G60+H60</f>
        <v>184.75</v>
      </c>
      <c r="J60" s="60"/>
    </row>
    <row r="61" spans="1:10" ht="30" customHeight="1">
      <c r="A61" s="61">
        <v>16</v>
      </c>
      <c r="B61" s="15" t="s">
        <v>28</v>
      </c>
      <c r="C61" s="113">
        <v>115.19</v>
      </c>
      <c r="D61" s="114"/>
      <c r="E61" s="114"/>
      <c r="F61" s="115"/>
      <c r="G61" s="113">
        <v>27.89</v>
      </c>
      <c r="H61" s="99"/>
      <c r="I61" s="83">
        <f>C61+D61+E61+F61+G61+H61</f>
        <v>143.07999999999998</v>
      </c>
      <c r="J61" s="60"/>
    </row>
    <row r="62" spans="1:10" s="30" customFormat="1" ht="16.5" customHeight="1">
      <c r="A62" s="17" t="s">
        <v>35</v>
      </c>
      <c r="B62" s="17" t="s">
        <v>7</v>
      </c>
      <c r="C62" s="97">
        <f>SUM(C60:C61)</f>
        <v>263.91999999999996</v>
      </c>
      <c r="D62" s="98"/>
      <c r="E62" s="98"/>
      <c r="F62" s="99"/>
      <c r="G62" s="100">
        <f>SUM(G60:G61)</f>
        <v>63.910000000000004</v>
      </c>
      <c r="H62" s="101"/>
      <c r="I62" s="84">
        <f>SUM(I60:I61)</f>
        <v>327.83</v>
      </c>
      <c r="J62" s="29"/>
    </row>
    <row r="64" spans="3:9" ht="15">
      <c r="C64" s="85"/>
      <c r="E64" s="85"/>
      <c r="F64" s="85"/>
      <c r="G64" s="85"/>
      <c r="H64" s="85"/>
      <c r="I64" s="85"/>
    </row>
  </sheetData>
  <sheetProtection/>
  <mergeCells count="63">
    <mergeCell ref="C40:F40"/>
    <mergeCell ref="G40:H40"/>
    <mergeCell ref="C26:F26"/>
    <mergeCell ref="G26:G27"/>
    <mergeCell ref="I38:I39"/>
    <mergeCell ref="C38:H38"/>
    <mergeCell ref="C6:F6"/>
    <mergeCell ref="G6:G7"/>
    <mergeCell ref="H6:H7"/>
    <mergeCell ref="H21:H22"/>
    <mergeCell ref="C32:F32"/>
    <mergeCell ref="C39:F39"/>
    <mergeCell ref="G39:H39"/>
    <mergeCell ref="A57:A58"/>
    <mergeCell ref="B57:B58"/>
    <mergeCell ref="C57:H57"/>
    <mergeCell ref="I57:I58"/>
    <mergeCell ref="A4:H4"/>
    <mergeCell ref="A35:H35"/>
    <mergeCell ref="A36:H36"/>
    <mergeCell ref="B38:B39"/>
    <mergeCell ref="A38:A39"/>
    <mergeCell ref="C24:F24"/>
    <mergeCell ref="C48:F48"/>
    <mergeCell ref="C49:F49"/>
    <mergeCell ref="C50:F50"/>
    <mergeCell ref="C51:F51"/>
    <mergeCell ref="C41:F41"/>
    <mergeCell ref="G41:H41"/>
    <mergeCell ref="C42:F42"/>
    <mergeCell ref="C43:F43"/>
    <mergeCell ref="C44:F44"/>
    <mergeCell ref="C45:F45"/>
    <mergeCell ref="C54:F54"/>
    <mergeCell ref="C55:F55"/>
    <mergeCell ref="G42:H42"/>
    <mergeCell ref="G43:H43"/>
    <mergeCell ref="G44:H44"/>
    <mergeCell ref="G45:H45"/>
    <mergeCell ref="G46:H46"/>
    <mergeCell ref="G47:H47"/>
    <mergeCell ref="C46:F46"/>
    <mergeCell ref="C47:F47"/>
    <mergeCell ref="C59:F59"/>
    <mergeCell ref="C58:F58"/>
    <mergeCell ref="G48:H48"/>
    <mergeCell ref="G49:H49"/>
    <mergeCell ref="G50:H50"/>
    <mergeCell ref="G51:H51"/>
    <mergeCell ref="G52:H52"/>
    <mergeCell ref="G53:H53"/>
    <mergeCell ref="C52:F52"/>
    <mergeCell ref="C53:F53"/>
    <mergeCell ref="G58:H58"/>
    <mergeCell ref="G59:H59"/>
    <mergeCell ref="G54:H54"/>
    <mergeCell ref="G55:H55"/>
    <mergeCell ref="C62:F62"/>
    <mergeCell ref="G62:H62"/>
    <mergeCell ref="C60:F60"/>
    <mergeCell ref="G60:H60"/>
    <mergeCell ref="C61:F61"/>
    <mergeCell ref="G61:H61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6" sqref="A16:I18"/>
    </sheetView>
  </sheetViews>
  <sheetFormatPr defaultColWidth="9.140625" defaultRowHeight="15"/>
  <cols>
    <col min="1" max="1" width="4.57421875" style="0" customWidth="1"/>
    <col min="2" max="2" width="29.5742187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6.8515625" style="0" customWidth="1"/>
    <col min="10" max="10" width="20.421875" style="0" customWidth="1"/>
  </cols>
  <sheetData>
    <row r="1" spans="1:8" ht="15.75" customHeight="1">
      <c r="A1" s="72" t="s">
        <v>16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8"/>
    </row>
    <row r="3" spans="1:8" ht="15" customHeight="1">
      <c r="A3" s="145" t="s">
        <v>50</v>
      </c>
      <c r="B3" s="145"/>
      <c r="C3" s="145"/>
      <c r="D3" s="145"/>
      <c r="E3" s="145"/>
      <c r="F3" s="145"/>
      <c r="G3" s="145"/>
      <c r="H3" s="145"/>
    </row>
    <row r="4" spans="1:8" ht="18" customHeight="1">
      <c r="A4" s="145" t="s">
        <v>31</v>
      </c>
      <c r="B4" s="145"/>
      <c r="C4" s="145"/>
      <c r="D4" s="145"/>
      <c r="E4" s="145"/>
      <c r="F4" s="145"/>
      <c r="G4" s="145"/>
      <c r="H4" s="145"/>
    </row>
    <row r="5" spans="1:8" ht="17.25" customHeight="1">
      <c r="A5" s="133"/>
      <c r="B5" s="133"/>
      <c r="C5" s="39"/>
      <c r="D5" s="39"/>
      <c r="E5" s="39"/>
      <c r="F5" s="39"/>
      <c r="G5" s="39"/>
      <c r="H5" s="40"/>
    </row>
    <row r="6" spans="1:9" ht="36" customHeight="1">
      <c r="A6" s="9" t="s">
        <v>37</v>
      </c>
      <c r="B6" s="10" t="s">
        <v>1</v>
      </c>
      <c r="C6" s="124" t="s">
        <v>10</v>
      </c>
      <c r="D6" s="124"/>
      <c r="E6" s="124"/>
      <c r="F6" s="124"/>
      <c r="G6" s="124" t="s">
        <v>11</v>
      </c>
      <c r="H6" s="124"/>
      <c r="I6" s="31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39</v>
      </c>
      <c r="H7" s="11" t="s">
        <v>13</v>
      </c>
      <c r="I7" s="32"/>
    </row>
    <row r="8" spans="1:9" s="35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4"/>
    </row>
    <row r="9" spans="1:9" ht="15">
      <c r="A9" s="61">
        <v>1</v>
      </c>
      <c r="B9" s="15" t="s">
        <v>20</v>
      </c>
      <c r="C9" s="16">
        <v>45</v>
      </c>
      <c r="D9" s="16">
        <v>24</v>
      </c>
      <c r="E9" s="16">
        <v>116</v>
      </c>
      <c r="F9" s="16">
        <f>C9+D9+E9</f>
        <v>185</v>
      </c>
      <c r="G9" s="16">
        <v>0</v>
      </c>
      <c r="H9" s="16">
        <v>12</v>
      </c>
      <c r="I9" s="36"/>
    </row>
    <row r="10" spans="1:9" s="30" customFormat="1" ht="15.75" customHeight="1">
      <c r="A10" s="17" t="s">
        <v>35</v>
      </c>
      <c r="B10" s="67" t="s">
        <v>7</v>
      </c>
      <c r="C10" s="18">
        <f aca="true" t="shared" si="0" ref="C10:H10">SUM(C9:C9)</f>
        <v>45</v>
      </c>
      <c r="D10" s="18">
        <f t="shared" si="0"/>
        <v>24</v>
      </c>
      <c r="E10" s="18">
        <f t="shared" si="0"/>
        <v>116</v>
      </c>
      <c r="F10" s="18">
        <f t="shared" si="0"/>
        <v>185</v>
      </c>
      <c r="G10" s="18">
        <f t="shared" si="0"/>
        <v>0</v>
      </c>
      <c r="H10" s="18">
        <f t="shared" si="0"/>
        <v>12</v>
      </c>
      <c r="I10" s="43"/>
    </row>
    <row r="11" spans="1:9" s="30" customFormat="1" ht="81" customHeight="1">
      <c r="A11" s="41"/>
      <c r="B11" s="41"/>
      <c r="C11" s="129" t="s">
        <v>54</v>
      </c>
      <c r="D11" s="130"/>
      <c r="E11" s="130"/>
      <c r="F11" s="131"/>
      <c r="G11" s="45" t="s">
        <v>55</v>
      </c>
      <c r="H11" s="45" t="s">
        <v>56</v>
      </c>
      <c r="I11" s="42"/>
    </row>
    <row r="12" spans="1:9" s="30" customFormat="1" ht="11.25" customHeight="1">
      <c r="A12" s="41"/>
      <c r="B12" s="41"/>
      <c r="C12" s="68"/>
      <c r="D12" s="69"/>
      <c r="E12" s="69"/>
      <c r="F12" s="69"/>
      <c r="G12" s="68"/>
      <c r="H12" s="68"/>
      <c r="I12" s="42"/>
    </row>
    <row r="13" spans="1:8" ht="12.75" customHeight="1">
      <c r="A13" s="20"/>
      <c r="B13" s="20"/>
      <c r="C13" s="21"/>
      <c r="D13" s="21"/>
      <c r="E13" s="21"/>
      <c r="F13" s="21"/>
      <c r="G13" s="21"/>
      <c r="H13" s="21"/>
    </row>
    <row r="14" spans="1:8" ht="15.75">
      <c r="A14" s="73" t="s">
        <v>63</v>
      </c>
      <c r="B14" s="20"/>
      <c r="C14" s="21"/>
      <c r="D14" s="22"/>
      <c r="E14" s="21"/>
      <c r="F14" s="21"/>
      <c r="G14" s="21"/>
      <c r="H14" s="21"/>
    </row>
    <row r="15" spans="1:8" ht="15">
      <c r="A15" s="23"/>
      <c r="B15" s="23"/>
      <c r="C15" s="24"/>
      <c r="D15" s="24"/>
      <c r="E15" s="24"/>
      <c r="F15" s="24"/>
      <c r="G15" s="24"/>
      <c r="H15" s="24"/>
    </row>
    <row r="16" spans="1:9" ht="24.75" customHeight="1">
      <c r="A16" s="127" t="s">
        <v>37</v>
      </c>
      <c r="B16" s="125" t="s">
        <v>1</v>
      </c>
      <c r="C16" s="124" t="s">
        <v>53</v>
      </c>
      <c r="D16" s="124"/>
      <c r="E16" s="124"/>
      <c r="F16" s="124"/>
      <c r="G16" s="124"/>
      <c r="H16" s="124"/>
      <c r="I16" s="124"/>
    </row>
    <row r="17" spans="1:9" ht="30" customHeight="1">
      <c r="A17" s="128"/>
      <c r="B17" s="126"/>
      <c r="C17" s="119" t="s">
        <v>51</v>
      </c>
      <c r="D17" s="122"/>
      <c r="E17" s="122"/>
      <c r="F17" s="120"/>
      <c r="G17" s="119" t="s">
        <v>52</v>
      </c>
      <c r="H17" s="120"/>
      <c r="I17" s="25" t="s">
        <v>7</v>
      </c>
    </row>
    <row r="18" spans="1:9" s="35" customFormat="1" ht="15">
      <c r="A18" s="12">
        <v>0</v>
      </c>
      <c r="B18" s="13">
        <v>1</v>
      </c>
      <c r="C18" s="121">
        <v>2</v>
      </c>
      <c r="D18" s="122"/>
      <c r="E18" s="122"/>
      <c r="F18" s="120"/>
      <c r="G18" s="121">
        <v>3</v>
      </c>
      <c r="H18" s="123"/>
      <c r="I18" s="14" t="s">
        <v>59</v>
      </c>
    </row>
    <row r="19" spans="1:10" ht="15">
      <c r="A19" s="61">
        <v>1</v>
      </c>
      <c r="B19" s="15" t="s">
        <v>20</v>
      </c>
      <c r="C19" s="146">
        <v>197.81</v>
      </c>
      <c r="D19" s="122"/>
      <c r="E19" s="122"/>
      <c r="F19" s="120"/>
      <c r="G19" s="146">
        <v>47.92</v>
      </c>
      <c r="H19" s="120"/>
      <c r="I19" s="48">
        <f>C19+D19+E19+F19+G19+H19</f>
        <v>245.73000000000002</v>
      </c>
      <c r="J19" s="58"/>
    </row>
    <row r="20" spans="1:9" s="30" customFormat="1" ht="17.25" customHeight="1">
      <c r="A20" s="17" t="s">
        <v>35</v>
      </c>
      <c r="B20" s="67" t="s">
        <v>7</v>
      </c>
      <c r="C20" s="147">
        <f aca="true" t="shared" si="1" ref="C20:I20">SUM(C19:C19)</f>
        <v>197.81</v>
      </c>
      <c r="D20" s="143"/>
      <c r="E20" s="143"/>
      <c r="F20" s="144"/>
      <c r="G20" s="147">
        <f t="shared" si="1"/>
        <v>47.92</v>
      </c>
      <c r="H20" s="144"/>
      <c r="I20" s="70">
        <f t="shared" si="1"/>
        <v>245.73000000000002</v>
      </c>
    </row>
    <row r="21" ht="15">
      <c r="I21" s="4"/>
    </row>
  </sheetData>
  <sheetProtection/>
  <mergeCells count="17">
    <mergeCell ref="C11:F11"/>
    <mergeCell ref="C18:F18"/>
    <mergeCell ref="C19:F19"/>
    <mergeCell ref="C20:F20"/>
    <mergeCell ref="G18:H18"/>
    <mergeCell ref="G19:H19"/>
    <mergeCell ref="G20:H20"/>
    <mergeCell ref="A16:A17"/>
    <mergeCell ref="B16:B17"/>
    <mergeCell ref="C16:I16"/>
    <mergeCell ref="C17:F17"/>
    <mergeCell ref="G17:H17"/>
    <mergeCell ref="A3:H3"/>
    <mergeCell ref="A4:H4"/>
    <mergeCell ref="A5:B5"/>
    <mergeCell ref="C6:F6"/>
    <mergeCell ref="G6:H6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2017-11-15T06:10:55Z</cp:lastPrinted>
  <dcterms:created xsi:type="dcterms:W3CDTF">2016-07-27T13:16:10Z</dcterms:created>
  <dcterms:modified xsi:type="dcterms:W3CDTF">2017-11-15T06:10:56Z</dcterms:modified>
  <cp:category/>
  <cp:version/>
  <cp:contentType/>
  <cp:contentStatus/>
</cp:coreProperties>
</file>